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9320" windowHeight="12300" activeTab="3"/>
  </bookViews>
  <sheets>
    <sheet name="Krycí list" sheetId="1" r:id="rId1"/>
    <sheet name="Rekapitulace" sheetId="2" r:id="rId2"/>
    <sheet name="Soupis prací" sheetId="3" r:id="rId3"/>
    <sheet name="VV" sheetId="4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 localSheetId="3">VV!#REF!</definedName>
    <definedName name="Dodavka0">'Soupis prací'!#REF!</definedName>
    <definedName name="HSV">Rekapitulace!$E$8</definedName>
    <definedName name="HSV0" localSheetId="3">VV!#REF!</definedName>
    <definedName name="HSV0">'Soupis prací'!#REF!</definedName>
    <definedName name="HZS">Rekapitulace!$I$8</definedName>
    <definedName name="HZS0" localSheetId="3">VV!#REF!</definedName>
    <definedName name="HZS0">'Soupis prací'!#REF!</definedName>
    <definedName name="JKSO">'Krycí list'!$F$4</definedName>
    <definedName name="MJ">'Krycí list'!$G$4</definedName>
    <definedName name="Mont">Rekapitulace!$H$8</definedName>
    <definedName name="Montaz0" localSheetId="3">VV!#REF!</definedName>
    <definedName name="Montaz0">'Soupis prací'!#REF!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_xlnm.Print_Titles" localSheetId="2">'Soupis prací'!$1:$6</definedName>
    <definedName name="_xlnm.Print_Titles" localSheetId="3">VV!$1:$6</definedName>
    <definedName name="Objednatel">'Krycí list'!$C$8</definedName>
    <definedName name="_xlnm.Print_Area" localSheetId="0">'Krycí list'!$A$1:$G$45</definedName>
    <definedName name="_xlnm.Print_Area" localSheetId="1">Rekapitulace!$A$1:$I$14</definedName>
    <definedName name="_xlnm.Print_Area" localSheetId="2">'Soupis prací'!$A$1:$G$9</definedName>
    <definedName name="_xlnm.Print_Area" localSheetId="3">VV!$A$1:$G$9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 localSheetId="3">VV!#REF!</definedName>
    <definedName name="PSV0">'Soupis prací'!#REF!</definedName>
    <definedName name="SloupecCC" localSheetId="3">VV!$G$6</definedName>
    <definedName name="SloupecCC">'Soupis prací'!$G$6</definedName>
    <definedName name="SloupecCisloPol" localSheetId="3">VV!$B$6</definedName>
    <definedName name="SloupecCisloPol">'Soupis prací'!$B$6</definedName>
    <definedName name="SloupecJC" localSheetId="3">VV!$F$6</definedName>
    <definedName name="SloupecJC">'Soupis prací'!$F$6</definedName>
    <definedName name="SloupecMJ" localSheetId="3">VV!$D$6</definedName>
    <definedName name="SloupecMJ">'Soupis prací'!$D$6</definedName>
    <definedName name="SloupecMnozstvi" localSheetId="3">VV!$E$6</definedName>
    <definedName name="SloupecMnozstvi">'Soupis prací'!$E$6</definedName>
    <definedName name="SloupecNazPol" localSheetId="3">VV!$C$6</definedName>
    <definedName name="SloupecNazPol">'Soupis prací'!$C$6</definedName>
    <definedName name="SloupecPC" localSheetId="3">VV!$A$6</definedName>
    <definedName name="SloupecPC">'Soupis prací'!$A$6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'Soupis prací'!#REF!</definedName>
    <definedName name="solver_opt" localSheetId="3" hidden="1">VV!#REF!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VV!#REF!</definedName>
    <definedName name="Typ">'Soupis prací'!#REF!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C9" i="4" l="1"/>
  <c r="BE8" i="4"/>
  <c r="BE9" i="4" s="1"/>
  <c r="BC8" i="4"/>
  <c r="BC9" i="4" s="1"/>
  <c r="BB8" i="4"/>
  <c r="BB9" i="4" s="1"/>
  <c r="BA8" i="4"/>
  <c r="BA9" i="4" s="1"/>
  <c r="G8" i="4"/>
  <c r="BD8" i="4" s="1"/>
  <c r="BD9" i="4" s="1"/>
  <c r="C4" i="4"/>
  <c r="F3" i="4"/>
  <c r="C3" i="4"/>
  <c r="G9" i="4" l="1"/>
  <c r="BE8" i="3" l="1"/>
  <c r="BC8" i="3"/>
  <c r="BB8" i="3"/>
  <c r="BA8" i="3"/>
  <c r="G8" i="3"/>
  <c r="BD8" i="3" s="1"/>
  <c r="BD9" i="3" s="1"/>
  <c r="H7" i="2" s="1"/>
  <c r="H8" i="2" s="1"/>
  <c r="C15" i="1" s="1"/>
  <c r="B7" i="2"/>
  <c r="A7" i="2"/>
  <c r="BE9" i="3"/>
  <c r="I7" i="2" s="1"/>
  <c r="I8" i="2" s="1"/>
  <c r="C20" i="1" s="1"/>
  <c r="BC9" i="3"/>
  <c r="G7" i="2" s="1"/>
  <c r="G8" i="2" s="1"/>
  <c r="C14" i="1" s="1"/>
  <c r="BB9" i="3"/>
  <c r="F7" i="2" s="1"/>
  <c r="F8" i="2" s="1"/>
  <c r="C17" i="1" s="1"/>
  <c r="BA9" i="3"/>
  <c r="E7" i="2" s="1"/>
  <c r="E8" i="2" s="1"/>
  <c r="C16" i="1" s="1"/>
  <c r="G9" i="3"/>
  <c r="C9" i="3"/>
  <c r="C4" i="3"/>
  <c r="F3" i="3"/>
  <c r="C3" i="3"/>
  <c r="G13" i="2"/>
  <c r="I13" i="2" s="1"/>
  <c r="H14" i="2" s="1"/>
  <c r="C2" i="2"/>
  <c r="C1" i="2"/>
  <c r="F31" i="1"/>
  <c r="G22" i="1"/>
  <c r="G21" i="1" s="1"/>
  <c r="G8" i="1"/>
  <c r="C18" i="1" l="1"/>
  <c r="C21" i="1" s="1"/>
  <c r="C22" i="1" s="1"/>
  <c r="F32" i="1" s="1"/>
  <c r="F33" i="1" s="1"/>
  <c r="F34" i="1" l="1"/>
</calcChain>
</file>

<file path=xl/sharedStrings.xml><?xml version="1.0" encoding="utf-8"?>
<sst xmlns="http://schemas.openxmlformats.org/spreadsheetml/2006/main" count="119" uniqueCount="79">
  <si>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</si>
  <si>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</si>
  <si>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</si>
  <si>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</si>
  <si>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</si>
  <si>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</si>
  <si>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</si>
  <si>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</si>
  <si>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</si>
  <si>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</si>
  <si>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</si>
  <si>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</si>
  <si>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</si>
  <si>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</si>
  <si>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</si>
  <si>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</si>
  <si>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</si>
  <si>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</si>
  <si>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</si>
  <si>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</si>
  <si>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</si>
  <si>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</si>
  <si>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</si>
  <si>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</si>
  <si>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</si>
  <si>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</si>
  <si>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</si>
  <si>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</si>
  <si>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</si>
  <si>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</si>
  <si>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</si>
  <si>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</si>
  <si>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</si>
  <si>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</si>
  <si>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</si>
  <si>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</si>
  <si>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</si>
  <si>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</si>
  <si>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</si>
  <si>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</si>
  <si>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</si>
  <si>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</si>
  <si>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</si>
  <si>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</si>
  <si>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</si>
  <si>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</si>
  <si>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</si>
  <si>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</si>
  <si>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</si>
  <si>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</si>
  <si>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</si>
  <si>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</si>
  <si>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</si>
  <si>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</si>
  <si>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</si>
  <si>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</si>
  <si>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</si>
  <si>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</si>
  <si>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</si>
  <si>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</si>
  <si>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</si>
  <si>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</si>
  <si>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</si>
  <si>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</si>
  <si>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</si>
  <si>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</si>
  <si>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</si>
  <si>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Sběrný dvůr odpadu - Jedovnice, Stavba</t>
  </si>
  <si>
    <t>So-06 - připojení na NN</t>
  </si>
  <si>
    <t>M21</t>
  </si>
  <si>
    <t>Elektromontáže</t>
  </si>
  <si>
    <t>210 10-0030.RAA</t>
  </si>
  <si>
    <t>m</t>
  </si>
  <si>
    <t>KOINVEST,s.r.o.</t>
  </si>
  <si>
    <t>Zařízení staveniště</t>
  </si>
  <si>
    <t>Přípojka elektro pro průmyslové objekty ve volném terénu, 2 x AYKY 3 x 240 + 120, PD výkr.č. F.6.2, F.6.3</t>
  </si>
  <si>
    <t>Výpočty</t>
  </si>
  <si>
    <t>Přípojka elektro pro průmyslové objekty ve volném terénu, 2 x AYKY 3 x 240 + 120</t>
  </si>
  <si>
    <t xml:space="preserve"> PD výkr.č. F.6.2, F.6.3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</si>
</sst>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\ &quot;Kč&quot;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20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7" fillId="0" borderId="53" xfId="1" applyFont="1" applyFill="1" applyBorder="1" applyAlignment="1">
      <alignment horizontal="center" vertical="top"/>
    </xf>
    <xf numFmtId="49" fontId="8" fillId="0" borderId="53" xfId="1" applyNumberFormat="1" applyFont="1" applyFill="1" applyBorder="1" applyAlignment="1">
      <alignment horizontal="left" vertical="top"/>
    </xf>
    <xf numFmtId="0" fontId="2" fillId="2" borderId="0" xfId="0" applyFont="1" applyFill="1" applyBorder="1"/>
    <xf numFmtId="0" fontId="3" fillId="0" borderId="61" xfId="1" applyFont="1" applyFill="1" applyBorder="1"/>
    <xf numFmtId="0" fontId="9" fillId="0" borderId="62" xfId="1" applyFill="1" applyBorder="1"/>
    <xf numFmtId="0" fontId="10" fillId="0" borderId="62" xfId="1" applyFont="1" applyFill="1" applyBorder="1" applyAlignment="1">
      <alignment horizontal="right"/>
    </xf>
    <xf numFmtId="0" fontId="9" fillId="0" borderId="62" xfId="1" applyFill="1" applyBorder="1" applyAlignment="1">
      <alignment horizontal="left"/>
    </xf>
    <xf numFmtId="0" fontId="9" fillId="0" borderId="63" xfId="1" applyFill="1" applyBorder="1"/>
    <xf numFmtId="0" fontId="2" fillId="3" borderId="48" xfId="1" applyFont="1" applyFill="1" applyBorder="1"/>
    <xf numFmtId="0" fontId="9" fillId="3" borderId="48" xfId="1" applyFill="1" applyBorder="1"/>
    <xf numFmtId="167" fontId="0" fillId="0" borderId="14" xfId="0" applyNumberFormat="1" applyBorder="1"/>
    <xf numFmtId="167" fontId="0" fillId="0" borderId="0" xfId="0" applyNumberFormat="1" applyBorder="1"/>
    <xf numFmtId="0" fontId="9" fillId="0" borderId="13" xfId="1" applyNumberFormat="1" applyFill="1" applyBorder="1" applyAlignment="1">
      <alignment horizontal="right"/>
    </xf>
    <xf numFmtId="4" fontId="17" fillId="0" borderId="13" xfId="1" applyNumberFormat="1" applyFont="1" applyFill="1" applyBorder="1" applyAlignment="1">
      <alignment horizontal="right"/>
    </xf>
    <xf numFmtId="4" fontId="9" fillId="0" borderId="19" xfId="1" applyNumberForma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3" borderId="48" xfId="1" applyFill="1" applyBorder="1" applyAlignment="1">
      <alignment horizontal="center" shrinkToFit="1"/>
    </xf>
    <xf numFmtId="0" fontId="9" fillId="3" borderId="49" xfId="1" applyFill="1" applyBorder="1" applyAlignment="1">
      <alignment horizontal="center" shrinkToFit="1"/>
    </xf>
    <xf numFmtId="0" fontId="9" fillId="0" borderId="19" xfId="1" applyNumberFormat="1" applyFill="1" applyBorder="1" applyAlignment="1">
      <alignment horizontal="right"/>
    </xf>
    <xf numFmtId="0" fontId="0" fillId="0" borderId="58" xfId="0" applyBorder="1" applyAlignment="1"/>
    <xf numFmtId="0" fontId="4" fillId="0" borderId="11" xfId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9" fillId="0" borderId="11" xfId="1" applyNumberFormat="1" applyFill="1" applyBorder="1" applyAlignment="1">
      <alignment horizontal="right"/>
    </xf>
    <xf numFmtId="0" fontId="0" fillId="0" borderId="9" xfId="0" applyBorder="1" applyAlignment="1"/>
    <xf numFmtId="0" fontId="9" fillId="0" borderId="13" xfId="1" applyNumberFormat="1" applyFill="1" applyBorder="1" applyAlignment="1">
      <alignment horizontal="right"/>
    </xf>
    <xf numFmtId="0" fontId="0" fillId="0" borderId="6" xfId="0" applyFill="1" applyBorder="1" applyAlignment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>
      <selection activeCell="H39" sqref="H3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>
        <v>8288911</v>
      </c>
    </row>
    <row r="4" spans="1:57" ht="12.95" customHeight="1" x14ac:dyDescent="0.2">
      <c r="A4" s="7"/>
      <c r="B4" s="8"/>
      <c r="C4" s="166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0"/>
      <c r="D7" s="181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0" t="s">
        <v>67</v>
      </c>
      <c r="D8" s="181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2" t="s">
        <v>73</v>
      </c>
      <c r="F11" s="183"/>
      <c r="G11" s="184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174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174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175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174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175">
        <f>ROUND(PRODUCT(F32,C33/100),0)</f>
        <v>0</v>
      </c>
      <c r="G33" s="27"/>
    </row>
    <row r="34" spans="1:8" s="64" customFormat="1" ht="19.5" customHeight="1" thickBot="1" x14ac:dyDescent="0.3">
      <c r="A34" s="59" t="s">
        <v>42</v>
      </c>
      <c r="B34" s="60"/>
      <c r="C34" s="60"/>
      <c r="D34" s="60"/>
      <c r="E34" s="61"/>
      <c r="F34" s="62">
        <f>ROUND(SUM(F30:F33),0)</f>
        <v>0</v>
      </c>
      <c r="G34" s="63"/>
    </row>
    <row r="36" spans="1:8" x14ac:dyDescent="0.2">
      <c r="A36" s="65" t="s">
        <v>43</v>
      </c>
      <c r="B36" s="65"/>
      <c r="C36" s="65"/>
      <c r="D36" s="65"/>
      <c r="E36" s="65"/>
      <c r="F36" s="65"/>
      <c r="G36" s="65"/>
      <c r="H36" t="s">
        <v>4</v>
      </c>
    </row>
    <row r="37" spans="1:8" ht="14.25" customHeight="1" x14ac:dyDescent="0.2">
      <c r="A37" s="65"/>
      <c r="B37" s="185"/>
      <c r="C37" s="185"/>
      <c r="D37" s="185"/>
      <c r="E37" s="185"/>
      <c r="F37" s="185"/>
      <c r="G37" s="185"/>
      <c r="H37" t="s">
        <v>4</v>
      </c>
    </row>
    <row r="38" spans="1:8" ht="12.75" customHeight="1" x14ac:dyDescent="0.2">
      <c r="A38" s="66"/>
      <c r="B38" s="185"/>
      <c r="C38" s="185"/>
      <c r="D38" s="185"/>
      <c r="E38" s="185"/>
      <c r="F38" s="185"/>
      <c r="G38" s="185"/>
      <c r="H38" t="s">
        <v>4</v>
      </c>
    </row>
    <row r="39" spans="1:8" x14ac:dyDescent="0.2">
      <c r="A39" s="66"/>
      <c r="B39" s="185"/>
      <c r="C39" s="185"/>
      <c r="D39" s="185"/>
      <c r="E39" s="185"/>
      <c r="F39" s="185"/>
      <c r="G39" s="185"/>
      <c r="H39" t="s">
        <v>4</v>
      </c>
    </row>
    <row r="40" spans="1:8" x14ac:dyDescent="0.2">
      <c r="A40" s="66"/>
      <c r="B40" s="185"/>
      <c r="C40" s="185"/>
      <c r="D40" s="185"/>
      <c r="E40" s="185"/>
      <c r="F40" s="185"/>
      <c r="G40" s="185"/>
      <c r="H40" t="s">
        <v>4</v>
      </c>
    </row>
    <row r="41" spans="1:8" x14ac:dyDescent="0.2">
      <c r="A41" s="66"/>
      <c r="B41" s="185"/>
      <c r="C41" s="185"/>
      <c r="D41" s="185"/>
      <c r="E41" s="185"/>
      <c r="F41" s="185"/>
      <c r="G41" s="185"/>
      <c r="H41" t="s">
        <v>4</v>
      </c>
    </row>
    <row r="42" spans="1:8" x14ac:dyDescent="0.2">
      <c r="A42" s="66"/>
      <c r="B42" s="185"/>
      <c r="C42" s="185"/>
      <c r="D42" s="185"/>
      <c r="E42" s="185"/>
      <c r="F42" s="185"/>
      <c r="G42" s="185"/>
      <c r="H42" t="s">
        <v>4</v>
      </c>
    </row>
    <row r="43" spans="1:8" x14ac:dyDescent="0.2">
      <c r="A43" s="66"/>
      <c r="B43" s="185"/>
      <c r="C43" s="185"/>
      <c r="D43" s="185"/>
      <c r="E43" s="185"/>
      <c r="F43" s="185"/>
      <c r="G43" s="185"/>
      <c r="H43" t="s">
        <v>4</v>
      </c>
    </row>
    <row r="44" spans="1:8" x14ac:dyDescent="0.2">
      <c r="A44" s="66"/>
      <c r="B44" s="185"/>
      <c r="C44" s="185"/>
      <c r="D44" s="185"/>
      <c r="E44" s="185"/>
      <c r="F44" s="185"/>
      <c r="G44" s="185"/>
      <c r="H44" t="s">
        <v>4</v>
      </c>
    </row>
    <row r="45" spans="1:8" ht="3" customHeight="1" x14ac:dyDescent="0.2">
      <c r="A45" s="66"/>
      <c r="B45" s="185"/>
      <c r="C45" s="185"/>
      <c r="D45" s="185"/>
      <c r="E45" s="185"/>
      <c r="F45" s="185"/>
      <c r="G45" s="185"/>
      <c r="H45" t="s">
        <v>4</v>
      </c>
    </row>
    <row r="46" spans="1:8" x14ac:dyDescent="0.2">
      <c r="B46" s="179"/>
      <c r="C46" s="179"/>
      <c r="D46" s="179"/>
      <c r="E46" s="179"/>
      <c r="F46" s="179"/>
      <c r="G46" s="179"/>
    </row>
    <row r="47" spans="1:8" x14ac:dyDescent="0.2">
      <c r="B47" s="179"/>
      <c r="C47" s="179"/>
      <c r="D47" s="179"/>
      <c r="E47" s="179"/>
      <c r="F47" s="179"/>
      <c r="G47" s="179"/>
    </row>
    <row r="48" spans="1:8" x14ac:dyDescent="0.2">
      <c r="B48" s="179"/>
      <c r="C48" s="179"/>
      <c r="D48" s="179"/>
      <c r="E48" s="179"/>
      <c r="F48" s="179"/>
      <c r="G48" s="179"/>
    </row>
    <row r="49" spans="2:7" x14ac:dyDescent="0.2">
      <c r="B49" s="179"/>
      <c r="C49" s="179"/>
      <c r="D49" s="179"/>
      <c r="E49" s="179"/>
      <c r="F49" s="179"/>
      <c r="G49" s="179"/>
    </row>
    <row r="50" spans="2:7" x14ac:dyDescent="0.2">
      <c r="B50" s="179"/>
      <c r="C50" s="179"/>
      <c r="D50" s="179"/>
      <c r="E50" s="179"/>
      <c r="F50" s="179"/>
      <c r="G50" s="179"/>
    </row>
    <row r="51" spans="2:7" x14ac:dyDescent="0.2">
      <c r="B51" s="179"/>
      <c r="C51" s="179"/>
      <c r="D51" s="179"/>
      <c r="E51" s="179"/>
      <c r="F51" s="179"/>
      <c r="G51" s="179"/>
    </row>
    <row r="52" spans="2:7" x14ac:dyDescent="0.2">
      <c r="B52" s="179"/>
      <c r="C52" s="179"/>
      <c r="D52" s="179"/>
      <c r="E52" s="179"/>
      <c r="F52" s="179"/>
      <c r="G52" s="179"/>
    </row>
    <row r="53" spans="2:7" x14ac:dyDescent="0.2">
      <c r="B53" s="179"/>
      <c r="C53" s="179"/>
      <c r="D53" s="179"/>
      <c r="E53" s="179"/>
      <c r="F53" s="179"/>
      <c r="G53" s="179"/>
    </row>
    <row r="54" spans="2:7" x14ac:dyDescent="0.2">
      <c r="B54" s="179"/>
      <c r="C54" s="179"/>
      <c r="D54" s="179"/>
      <c r="E54" s="179"/>
      <c r="F54" s="179"/>
      <c r="G54" s="179"/>
    </row>
    <row r="55" spans="2:7" x14ac:dyDescent="0.2">
      <c r="B55" s="179"/>
      <c r="C55" s="179"/>
      <c r="D55" s="179"/>
      <c r="E55" s="179"/>
      <c r="F55" s="179"/>
      <c r="G55" s="179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H14" sqref="H14:I1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6" t="s">
        <v>5</v>
      </c>
      <c r="B1" s="187"/>
      <c r="C1" s="67" t="str">
        <f>CONCATENATE(cislostavby," ",nazevstavby)</f>
        <v xml:space="preserve"> Sběrný dvůr odpadu - Jedovnice, Stavba</v>
      </c>
      <c r="D1" s="68"/>
      <c r="E1" s="69"/>
      <c r="F1" s="68"/>
      <c r="G1" s="70"/>
      <c r="H1" s="71"/>
      <c r="I1" s="72"/>
    </row>
    <row r="2" spans="1:57" ht="13.5" thickBot="1" x14ac:dyDescent="0.25">
      <c r="A2" s="188" t="s">
        <v>1</v>
      </c>
      <c r="B2" s="189"/>
      <c r="C2" s="73" t="str">
        <f>CONCATENATE(cisloobjektu," ",nazevobjektu)</f>
        <v xml:space="preserve"> So-06 - připojení na NN</v>
      </c>
      <c r="D2" s="74"/>
      <c r="E2" s="75"/>
      <c r="F2" s="74"/>
      <c r="G2" s="190"/>
      <c r="H2" s="190"/>
      <c r="I2" s="191"/>
    </row>
    <row r="3" spans="1:57" ht="13.5" thickTop="1" x14ac:dyDescent="0.2">
      <c r="F3" s="11"/>
    </row>
    <row r="4" spans="1:57" ht="19.5" customHeight="1" x14ac:dyDescent="0.25">
      <c r="A4" s="76" t="s">
        <v>44</v>
      </c>
      <c r="B4" s="1"/>
      <c r="C4" s="1"/>
      <c r="D4" s="1"/>
      <c r="E4" s="77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8"/>
      <c r="B6" s="79" t="s">
        <v>45</v>
      </c>
      <c r="C6" s="79"/>
      <c r="D6" s="80"/>
      <c r="E6" s="81" t="s">
        <v>46</v>
      </c>
      <c r="F6" s="82" t="s">
        <v>47</v>
      </c>
      <c r="G6" s="82" t="s">
        <v>48</v>
      </c>
      <c r="H6" s="82" t="s">
        <v>49</v>
      </c>
      <c r="I6" s="83" t="s">
        <v>27</v>
      </c>
    </row>
    <row r="7" spans="1:57" s="11" customFormat="1" ht="13.5" thickBot="1" x14ac:dyDescent="0.25">
      <c r="A7" s="160" t="str">
        <f>'Soupis prací'!B7</f>
        <v>M21</v>
      </c>
      <c r="B7" s="84" t="str">
        <f>'Soupis prací'!C7</f>
        <v>Elektromontáže</v>
      </c>
      <c r="C7" s="85"/>
      <c r="D7" s="86"/>
      <c r="E7" s="161">
        <f>'Soupis prací'!BA9</f>
        <v>0</v>
      </c>
      <c r="F7" s="162">
        <f>'Soupis prací'!BB9</f>
        <v>0</v>
      </c>
      <c r="G7" s="162">
        <f>'Soupis prací'!BC9</f>
        <v>0</v>
      </c>
      <c r="H7" s="162">
        <f>'Soupis prací'!BD9</f>
        <v>0</v>
      </c>
      <c r="I7" s="163">
        <f>'Soupis prací'!BE9</f>
        <v>0</v>
      </c>
    </row>
    <row r="8" spans="1:57" s="92" customFormat="1" ht="13.5" thickBot="1" x14ac:dyDescent="0.25">
      <c r="A8" s="87"/>
      <c r="B8" s="79" t="s">
        <v>50</v>
      </c>
      <c r="C8" s="79"/>
      <c r="D8" s="88"/>
      <c r="E8" s="89">
        <f>SUM(E7:E7)</f>
        <v>0</v>
      </c>
      <c r="F8" s="90">
        <f>SUM(F7:F7)</f>
        <v>0</v>
      </c>
      <c r="G8" s="90">
        <f>SUM(G7:G7)</f>
        <v>0</v>
      </c>
      <c r="H8" s="90">
        <f>SUM(H7:H7)</f>
        <v>0</v>
      </c>
      <c r="I8" s="91">
        <f>SUM(I7:I7)</f>
        <v>0</v>
      </c>
    </row>
    <row r="9" spans="1:57" x14ac:dyDescent="0.2">
      <c r="A9" s="85"/>
      <c r="B9" s="85"/>
      <c r="C9" s="85"/>
      <c r="D9" s="85"/>
      <c r="E9" s="85"/>
      <c r="F9" s="85"/>
      <c r="G9" s="85"/>
      <c r="H9" s="85"/>
      <c r="I9" s="85"/>
    </row>
    <row r="10" spans="1:57" ht="19.5" customHeight="1" x14ac:dyDescent="0.25">
      <c r="A10" s="93" t="s">
        <v>51</v>
      </c>
      <c r="B10" s="93"/>
      <c r="C10" s="93"/>
      <c r="D10" s="93"/>
      <c r="E10" s="93"/>
      <c r="F10" s="93"/>
      <c r="G10" s="94"/>
      <c r="H10" s="93"/>
      <c r="I10" s="93"/>
      <c r="BA10" s="30"/>
      <c r="BB10" s="30"/>
      <c r="BC10" s="30"/>
      <c r="BD10" s="30"/>
      <c r="BE10" s="30"/>
    </row>
    <row r="11" spans="1:57" ht="13.5" thickBot="1" x14ac:dyDescent="0.25">
      <c r="A11" s="95"/>
      <c r="B11" s="95"/>
      <c r="C11" s="95"/>
      <c r="D11" s="95"/>
      <c r="E11" s="95"/>
      <c r="F11" s="95"/>
      <c r="G11" s="95"/>
      <c r="H11" s="95"/>
      <c r="I11" s="95"/>
    </row>
    <row r="12" spans="1:57" x14ac:dyDescent="0.2">
      <c r="A12" s="96" t="s">
        <v>52</v>
      </c>
      <c r="B12" s="97"/>
      <c r="C12" s="97"/>
      <c r="D12" s="98"/>
      <c r="E12" s="99" t="s">
        <v>53</v>
      </c>
      <c r="F12" s="100" t="s">
        <v>54</v>
      </c>
      <c r="G12" s="101" t="s">
        <v>55</v>
      </c>
      <c r="H12" s="102"/>
      <c r="I12" s="103" t="s">
        <v>53</v>
      </c>
    </row>
    <row r="13" spans="1:57" x14ac:dyDescent="0.2">
      <c r="A13" s="104"/>
      <c r="B13" s="105" t="s">
        <v>74</v>
      </c>
      <c r="C13" s="105"/>
      <c r="D13" s="106"/>
      <c r="E13" s="107"/>
      <c r="F13" s="108"/>
      <c r="G13" s="109">
        <f>CHOOSE(BA13+1,HSV+PSV,HSV+PSV+Mont,HSV+PSV+Dodavka+Mont,HSV,PSV,Mont,Dodavka,Mont+Dodavka,0)</f>
        <v>0</v>
      </c>
      <c r="H13" s="110"/>
      <c r="I13" s="111">
        <f>VRNproc*VRNzakl</f>
        <v>0</v>
      </c>
      <c r="BA13">
        <v>8</v>
      </c>
    </row>
    <row r="14" spans="1:57" ht="13.5" thickBot="1" x14ac:dyDescent="0.25">
      <c r="A14" s="112"/>
      <c r="B14" s="113" t="s">
        <v>56</v>
      </c>
      <c r="C14" s="114"/>
      <c r="D14" s="115"/>
      <c r="E14" s="116"/>
      <c r="F14" s="117"/>
      <c r="G14" s="117"/>
      <c r="H14" s="192">
        <f>SUM(I13:I13)</f>
        <v>0</v>
      </c>
      <c r="I14" s="193"/>
    </row>
    <row r="15" spans="1:57" x14ac:dyDescent="0.2">
      <c r="A15" s="95"/>
      <c r="B15" s="95"/>
      <c r="C15" s="95"/>
      <c r="D15" s="95"/>
      <c r="E15" s="95"/>
      <c r="F15" s="95"/>
      <c r="G15" s="95"/>
      <c r="H15" s="95"/>
      <c r="I15" s="95"/>
    </row>
    <row r="16" spans="1:57" x14ac:dyDescent="0.2">
      <c r="B16" s="92"/>
      <c r="F16" s="118"/>
      <c r="G16" s="119"/>
      <c r="H16" s="119"/>
      <c r="I16" s="120"/>
    </row>
    <row r="17" spans="6:9" x14ac:dyDescent="0.2">
      <c r="F17" s="118"/>
      <c r="G17" s="119"/>
      <c r="H17" s="119"/>
      <c r="I17" s="120"/>
    </row>
    <row r="18" spans="6:9" x14ac:dyDescent="0.2">
      <c r="F18" s="118"/>
      <c r="G18" s="119"/>
      <c r="H18" s="119"/>
      <c r="I18" s="120"/>
    </row>
    <row r="19" spans="6:9" x14ac:dyDescent="0.2">
      <c r="F19" s="118"/>
      <c r="G19" s="119"/>
      <c r="H19" s="119"/>
      <c r="I19" s="120"/>
    </row>
    <row r="20" spans="6:9" x14ac:dyDescent="0.2">
      <c r="F20" s="118"/>
      <c r="G20" s="119"/>
      <c r="H20" s="119"/>
      <c r="I20" s="120"/>
    </row>
    <row r="21" spans="6:9" x14ac:dyDescent="0.2">
      <c r="F21" s="118"/>
      <c r="G21" s="119"/>
      <c r="H21" s="119"/>
      <c r="I21" s="120"/>
    </row>
    <row r="22" spans="6:9" x14ac:dyDescent="0.2">
      <c r="F22" s="118"/>
      <c r="G22" s="119"/>
      <c r="H22" s="119"/>
      <c r="I22" s="120"/>
    </row>
    <row r="23" spans="6:9" x14ac:dyDescent="0.2">
      <c r="F23" s="118"/>
      <c r="G23" s="119"/>
      <c r="H23" s="119"/>
      <c r="I23" s="120"/>
    </row>
    <row r="24" spans="6:9" x14ac:dyDescent="0.2">
      <c r="F24" s="118"/>
      <c r="G24" s="119"/>
      <c r="H24" s="119"/>
      <c r="I24" s="120"/>
    </row>
    <row r="25" spans="6:9" x14ac:dyDescent="0.2">
      <c r="F25" s="118"/>
      <c r="G25" s="119"/>
      <c r="H25" s="119"/>
      <c r="I25" s="120"/>
    </row>
    <row r="26" spans="6:9" x14ac:dyDescent="0.2">
      <c r="F26" s="118"/>
      <c r="G26" s="119"/>
      <c r="H26" s="119"/>
      <c r="I26" s="120"/>
    </row>
    <row r="27" spans="6:9" x14ac:dyDescent="0.2">
      <c r="F27" s="118"/>
      <c r="G27" s="119"/>
      <c r="H27" s="119"/>
      <c r="I27" s="120"/>
    </row>
    <row r="28" spans="6:9" x14ac:dyDescent="0.2">
      <c r="F28" s="118"/>
      <c r="G28" s="119"/>
      <c r="H28" s="119"/>
      <c r="I28" s="120"/>
    </row>
    <row r="29" spans="6:9" x14ac:dyDescent="0.2">
      <c r="F29" s="118"/>
      <c r="G29" s="119"/>
      <c r="H29" s="119"/>
      <c r="I29" s="120"/>
    </row>
    <row r="30" spans="6:9" x14ac:dyDescent="0.2">
      <c r="F30" s="118"/>
      <c r="G30" s="119"/>
      <c r="H30" s="119"/>
      <c r="I30" s="120"/>
    </row>
    <row r="31" spans="6:9" x14ac:dyDescent="0.2">
      <c r="F31" s="118"/>
      <c r="G31" s="119"/>
      <c r="H31" s="119"/>
      <c r="I31" s="120"/>
    </row>
    <row r="32" spans="6:9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</sheetData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2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4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194" t="s">
        <v>57</v>
      </c>
      <c r="B1" s="194"/>
      <c r="C1" s="194"/>
      <c r="D1" s="194"/>
      <c r="E1" s="194"/>
      <c r="F1" s="194"/>
      <c r="G1" s="194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195" t="s">
        <v>5</v>
      </c>
      <c r="B3" s="196"/>
      <c r="C3" s="167" t="str">
        <f>CONCATENATE(cislostavby," ",nazevstavby)</f>
        <v xml:space="preserve"> Sběrný dvůr odpadu - Jedovnice, Stavba</v>
      </c>
      <c r="D3" s="168"/>
      <c r="E3" s="169"/>
      <c r="F3" s="170">
        <f>Rekapitulace!H1</f>
        <v>0</v>
      </c>
      <c r="G3" s="171"/>
    </row>
    <row r="4" spans="1:104" ht="15.75" thickBot="1" x14ac:dyDescent="0.25">
      <c r="A4" s="197" t="s">
        <v>1</v>
      </c>
      <c r="B4" s="198"/>
      <c r="C4" s="172" t="str">
        <f>CONCATENATE(cisloobjektu," ",nazevobjektu)</f>
        <v xml:space="preserve"> So-06 - připojení na NN</v>
      </c>
      <c r="D4" s="173"/>
      <c r="E4" s="199"/>
      <c r="F4" s="199"/>
      <c r="G4" s="200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69</v>
      </c>
      <c r="C7" s="136" t="s">
        <v>70</v>
      </c>
      <c r="D7" s="137"/>
      <c r="E7" s="138"/>
      <c r="F7" s="138"/>
      <c r="G7" s="139"/>
      <c r="H7" s="140"/>
      <c r="I7" s="140"/>
      <c r="O7" s="141">
        <v>1</v>
      </c>
    </row>
    <row r="8" spans="1:104" ht="22.5" x14ac:dyDescent="0.2">
      <c r="A8" s="164">
        <v>1</v>
      </c>
      <c r="B8" s="165" t="s">
        <v>71</v>
      </c>
      <c r="C8" s="142" t="s">
        <v>75</v>
      </c>
      <c r="D8" s="143" t="s">
        <v>72</v>
      </c>
      <c r="E8" s="144">
        <v>175</v>
      </c>
      <c r="F8" s="144"/>
      <c r="G8" s="145">
        <f>E8*F8</f>
        <v>0</v>
      </c>
      <c r="O8" s="141">
        <v>2</v>
      </c>
      <c r="AA8" s="121">
        <v>12</v>
      </c>
      <c r="AB8" s="121">
        <v>0</v>
      </c>
      <c r="AC8" s="121">
        <v>1</v>
      </c>
      <c r="AZ8" s="121">
        <v>4</v>
      </c>
      <c r="BA8" s="121">
        <f>IF(AZ8=1,G8,0)</f>
        <v>0</v>
      </c>
      <c r="BB8" s="121">
        <f>IF(AZ8=2,G8,0)</f>
        <v>0</v>
      </c>
      <c r="BC8" s="121">
        <f>IF(AZ8=3,G8,0)</f>
        <v>0</v>
      </c>
      <c r="BD8" s="121">
        <f>IF(AZ8=4,G8,0)</f>
        <v>0</v>
      </c>
      <c r="BE8" s="121">
        <f>IF(AZ8=5,G8,0)</f>
        <v>0</v>
      </c>
      <c r="CZ8" s="121">
        <v>0.14124999999999999</v>
      </c>
    </row>
    <row r="9" spans="1:104" x14ac:dyDescent="0.2">
      <c r="A9" s="146"/>
      <c r="B9" s="147" t="s">
        <v>66</v>
      </c>
      <c r="C9" s="148" t="str">
        <f>CONCATENATE(B7," ",C7)</f>
        <v>M21 Elektromontáže</v>
      </c>
      <c r="D9" s="146"/>
      <c r="E9" s="149"/>
      <c r="F9" s="149"/>
      <c r="G9" s="150">
        <f>SUM(G7:G8)</f>
        <v>0</v>
      </c>
      <c r="O9" s="141">
        <v>4</v>
      </c>
      <c r="BA9" s="151">
        <f>SUM(BA7:BA8)</f>
        <v>0</v>
      </c>
      <c r="BB9" s="151">
        <f>SUM(BB7:BB8)</f>
        <v>0</v>
      </c>
      <c r="BC9" s="151">
        <f>SUM(BC7:BC8)</f>
        <v>0</v>
      </c>
      <c r="BD9" s="151">
        <f>SUM(BD7:BD8)</f>
        <v>0</v>
      </c>
      <c r="BE9" s="151">
        <f>SUM(BE7:BE8)</f>
        <v>0</v>
      </c>
    </row>
    <row r="10" spans="1:104" x14ac:dyDescent="0.2">
      <c r="A10" s="122"/>
      <c r="B10" s="122"/>
      <c r="C10" s="122"/>
      <c r="D10" s="122"/>
      <c r="E10" s="122"/>
      <c r="F10" s="122"/>
      <c r="G10" s="122"/>
    </row>
    <row r="11" spans="1:104" x14ac:dyDescent="0.2">
      <c r="E11" s="121"/>
    </row>
    <row r="12" spans="1:104" x14ac:dyDescent="0.2">
      <c r="E12" s="121"/>
    </row>
    <row r="13" spans="1:104" x14ac:dyDescent="0.2">
      <c r="E13" s="121"/>
    </row>
    <row r="14" spans="1:104" x14ac:dyDescent="0.2">
      <c r="E14" s="121"/>
    </row>
    <row r="15" spans="1:104" x14ac:dyDescent="0.2">
      <c r="E15" s="121"/>
    </row>
    <row r="16" spans="1:104" x14ac:dyDescent="0.2">
      <c r="E16" s="121"/>
    </row>
    <row r="17" spans="5:5" x14ac:dyDescent="0.2">
      <c r="E17" s="121"/>
    </row>
    <row r="18" spans="5:5" x14ac:dyDescent="0.2">
      <c r="E18" s="121"/>
    </row>
    <row r="19" spans="5:5" x14ac:dyDescent="0.2">
      <c r="E19" s="121"/>
    </row>
    <row r="20" spans="5:5" x14ac:dyDescent="0.2">
      <c r="E20" s="121"/>
    </row>
    <row r="21" spans="5:5" x14ac:dyDescent="0.2">
      <c r="E21" s="121"/>
    </row>
    <row r="22" spans="5:5" x14ac:dyDescent="0.2">
      <c r="E22" s="121"/>
    </row>
    <row r="23" spans="5:5" x14ac:dyDescent="0.2">
      <c r="E23" s="121"/>
    </row>
    <row r="24" spans="5:5" x14ac:dyDescent="0.2">
      <c r="E24" s="121"/>
    </row>
    <row r="25" spans="5:5" x14ac:dyDescent="0.2">
      <c r="E25" s="121"/>
    </row>
    <row r="26" spans="5:5" x14ac:dyDescent="0.2">
      <c r="E26" s="121"/>
    </row>
    <row r="27" spans="5:5" x14ac:dyDescent="0.2">
      <c r="E27" s="121"/>
    </row>
    <row r="28" spans="5:5" x14ac:dyDescent="0.2">
      <c r="E28" s="121"/>
    </row>
    <row r="29" spans="5:5" x14ac:dyDescent="0.2">
      <c r="E29" s="121"/>
    </row>
    <row r="30" spans="5:5" x14ac:dyDescent="0.2">
      <c r="E30" s="121"/>
    </row>
    <row r="31" spans="5:5" x14ac:dyDescent="0.2">
      <c r="E31" s="121"/>
    </row>
    <row r="32" spans="5:5" x14ac:dyDescent="0.2">
      <c r="E32" s="121"/>
    </row>
    <row r="33" spans="1:7" x14ac:dyDescent="0.2">
      <c r="A33" s="152"/>
      <c r="B33" s="152"/>
      <c r="C33" s="152"/>
      <c r="D33" s="152"/>
      <c r="E33" s="152"/>
      <c r="F33" s="152"/>
      <c r="G33" s="152"/>
    </row>
    <row r="34" spans="1:7" x14ac:dyDescent="0.2">
      <c r="A34" s="152"/>
      <c r="B34" s="152"/>
      <c r="C34" s="152"/>
      <c r="D34" s="152"/>
      <c r="E34" s="152"/>
      <c r="F34" s="152"/>
      <c r="G34" s="152"/>
    </row>
    <row r="35" spans="1:7" x14ac:dyDescent="0.2">
      <c r="A35" s="152"/>
      <c r="B35" s="152"/>
      <c r="C35" s="152"/>
      <c r="D35" s="152"/>
      <c r="E35" s="152"/>
      <c r="F35" s="152"/>
      <c r="G35" s="152"/>
    </row>
    <row r="36" spans="1:7" x14ac:dyDescent="0.2">
      <c r="A36" s="152"/>
      <c r="B36" s="152"/>
      <c r="C36" s="152"/>
      <c r="D36" s="152"/>
      <c r="E36" s="152"/>
      <c r="F36" s="152"/>
      <c r="G36" s="152"/>
    </row>
    <row r="37" spans="1:7" x14ac:dyDescent="0.2">
      <c r="E37" s="121"/>
    </row>
    <row r="38" spans="1:7" x14ac:dyDescent="0.2">
      <c r="E38" s="121"/>
    </row>
    <row r="39" spans="1:7" x14ac:dyDescent="0.2">
      <c r="E39" s="121"/>
    </row>
    <row r="40" spans="1:7" x14ac:dyDescent="0.2">
      <c r="E40" s="121"/>
    </row>
    <row r="41" spans="1:7" x14ac:dyDescent="0.2">
      <c r="E41" s="121"/>
    </row>
    <row r="42" spans="1:7" x14ac:dyDescent="0.2">
      <c r="E42" s="121"/>
    </row>
    <row r="43" spans="1:7" x14ac:dyDescent="0.2">
      <c r="E43" s="121"/>
    </row>
    <row r="44" spans="1:7" x14ac:dyDescent="0.2">
      <c r="E44" s="121"/>
    </row>
    <row r="45" spans="1:7" x14ac:dyDescent="0.2">
      <c r="E45" s="121"/>
    </row>
    <row r="46" spans="1:7" x14ac:dyDescent="0.2">
      <c r="E46" s="121"/>
    </row>
    <row r="47" spans="1:7" x14ac:dyDescent="0.2">
      <c r="E47" s="121"/>
    </row>
    <row r="48" spans="1:7" x14ac:dyDescent="0.2">
      <c r="E48" s="121"/>
    </row>
    <row r="49" spans="5:5" x14ac:dyDescent="0.2">
      <c r="E49" s="121"/>
    </row>
    <row r="50" spans="5:5" x14ac:dyDescent="0.2">
      <c r="E50" s="121"/>
    </row>
    <row r="51" spans="5:5" x14ac:dyDescent="0.2">
      <c r="E51" s="121"/>
    </row>
    <row r="52" spans="5:5" x14ac:dyDescent="0.2">
      <c r="E52" s="121"/>
    </row>
    <row r="53" spans="5:5" x14ac:dyDescent="0.2">
      <c r="E53" s="121"/>
    </row>
    <row r="54" spans="5:5" x14ac:dyDescent="0.2">
      <c r="E54" s="121"/>
    </row>
    <row r="55" spans="5:5" x14ac:dyDescent="0.2">
      <c r="E55" s="121"/>
    </row>
    <row r="56" spans="5:5" x14ac:dyDescent="0.2">
      <c r="E56" s="121"/>
    </row>
    <row r="57" spans="5:5" x14ac:dyDescent="0.2">
      <c r="E57" s="121"/>
    </row>
    <row r="58" spans="5:5" x14ac:dyDescent="0.2">
      <c r="E58" s="121"/>
    </row>
    <row r="59" spans="5:5" x14ac:dyDescent="0.2">
      <c r="E59" s="121"/>
    </row>
    <row r="60" spans="5:5" x14ac:dyDescent="0.2">
      <c r="E60" s="121"/>
    </row>
    <row r="61" spans="5:5" x14ac:dyDescent="0.2">
      <c r="E61" s="121"/>
    </row>
    <row r="62" spans="5:5" x14ac:dyDescent="0.2">
      <c r="E62" s="121"/>
    </row>
    <row r="63" spans="5:5" x14ac:dyDescent="0.2">
      <c r="E63" s="121"/>
    </row>
    <row r="64" spans="5:5" x14ac:dyDescent="0.2">
      <c r="E64" s="121"/>
    </row>
    <row r="65" spans="1:7" x14ac:dyDescent="0.2">
      <c r="E65" s="121"/>
    </row>
    <row r="66" spans="1:7" x14ac:dyDescent="0.2">
      <c r="E66" s="121"/>
    </row>
    <row r="67" spans="1:7" x14ac:dyDescent="0.2">
      <c r="E67" s="121"/>
    </row>
    <row r="68" spans="1:7" x14ac:dyDescent="0.2">
      <c r="A68" s="153"/>
      <c r="B68" s="153"/>
    </row>
    <row r="69" spans="1:7" x14ac:dyDescent="0.2">
      <c r="A69" s="152"/>
      <c r="B69" s="152"/>
      <c r="C69" s="155"/>
      <c r="D69" s="155"/>
      <c r="E69" s="156"/>
      <c r="F69" s="155"/>
      <c r="G69" s="157"/>
    </row>
    <row r="70" spans="1:7" x14ac:dyDescent="0.2">
      <c r="A70" s="158"/>
      <c r="B70" s="158"/>
      <c r="C70" s="152"/>
      <c r="D70" s="152"/>
      <c r="E70" s="159"/>
      <c r="F70" s="152"/>
      <c r="G70" s="152"/>
    </row>
    <row r="71" spans="1:7" x14ac:dyDescent="0.2">
      <c r="A71" s="152"/>
      <c r="B71" s="152"/>
      <c r="C71" s="152"/>
      <c r="D71" s="152"/>
      <c r="E71" s="159"/>
      <c r="F71" s="152"/>
      <c r="G71" s="152"/>
    </row>
    <row r="72" spans="1:7" x14ac:dyDescent="0.2">
      <c r="A72" s="152"/>
      <c r="B72" s="152"/>
      <c r="C72" s="152"/>
      <c r="D72" s="152"/>
      <c r="E72" s="159"/>
      <c r="F72" s="152"/>
      <c r="G72" s="152"/>
    </row>
    <row r="73" spans="1:7" x14ac:dyDescent="0.2">
      <c r="A73" s="152"/>
      <c r="B73" s="152"/>
      <c r="C73" s="152"/>
      <c r="D73" s="152"/>
      <c r="E73" s="159"/>
      <c r="F73" s="152"/>
      <c r="G73" s="152"/>
    </row>
    <row r="74" spans="1:7" x14ac:dyDescent="0.2">
      <c r="A74" s="152"/>
      <c r="B74" s="152"/>
      <c r="C74" s="152"/>
      <c r="D74" s="152"/>
      <c r="E74" s="159"/>
      <c r="F74" s="152"/>
      <c r="G74" s="152"/>
    </row>
    <row r="75" spans="1:7" x14ac:dyDescent="0.2">
      <c r="A75" s="152"/>
      <c r="B75" s="152"/>
      <c r="C75" s="152"/>
      <c r="D75" s="152"/>
      <c r="E75" s="159"/>
      <c r="F75" s="152"/>
      <c r="G75" s="152"/>
    </row>
    <row r="76" spans="1:7" x14ac:dyDescent="0.2">
      <c r="A76" s="152"/>
      <c r="B76" s="152"/>
      <c r="C76" s="152"/>
      <c r="D76" s="152"/>
      <c r="E76" s="159"/>
      <c r="F76" s="152"/>
      <c r="G76" s="152"/>
    </row>
    <row r="77" spans="1:7" x14ac:dyDescent="0.2">
      <c r="A77" s="152"/>
      <c r="B77" s="152"/>
      <c r="C77" s="152"/>
      <c r="D77" s="152"/>
      <c r="E77" s="159"/>
      <c r="F77" s="152"/>
      <c r="G77" s="152"/>
    </row>
    <row r="78" spans="1:7" x14ac:dyDescent="0.2">
      <c r="A78" s="152"/>
      <c r="B78" s="152"/>
      <c r="C78" s="152"/>
      <c r="D78" s="152"/>
      <c r="E78" s="159"/>
      <c r="F78" s="152"/>
      <c r="G78" s="152"/>
    </row>
    <row r="79" spans="1:7" x14ac:dyDescent="0.2">
      <c r="A79" s="152"/>
      <c r="B79" s="152"/>
      <c r="C79" s="152"/>
      <c r="D79" s="152"/>
      <c r="E79" s="159"/>
      <c r="F79" s="152"/>
      <c r="G79" s="152"/>
    </row>
    <row r="80" spans="1:7" x14ac:dyDescent="0.2">
      <c r="A80" s="152"/>
      <c r="B80" s="152"/>
      <c r="C80" s="152"/>
      <c r="D80" s="152"/>
      <c r="E80" s="159"/>
      <c r="F80" s="152"/>
      <c r="G80" s="152"/>
    </row>
    <row r="81" spans="1:7" x14ac:dyDescent="0.2">
      <c r="A81" s="152"/>
      <c r="B81" s="152"/>
      <c r="C81" s="152"/>
      <c r="D81" s="152"/>
      <c r="E81" s="159"/>
      <c r="F81" s="152"/>
      <c r="G81" s="152"/>
    </row>
    <row r="82" spans="1:7" x14ac:dyDescent="0.2">
      <c r="A82" s="152"/>
      <c r="B82" s="152"/>
      <c r="C82" s="152"/>
      <c r="D82" s="152"/>
      <c r="E82" s="159"/>
      <c r="F82" s="152"/>
      <c r="G82" s="15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82"/>
  <sheetViews>
    <sheetView showGridLines="0" showZeros="0" tabSelected="1" zoomScaleNormal="100" workbookViewId="0">
      <selection activeCell="M15" sqref="M15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4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194" t="s">
        <v>57</v>
      </c>
      <c r="B1" s="194"/>
      <c r="C1" s="194"/>
      <c r="D1" s="194"/>
      <c r="E1" s="194"/>
      <c r="F1" s="194"/>
      <c r="G1" s="194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195" t="s">
        <v>5</v>
      </c>
      <c r="B3" s="196"/>
      <c r="C3" s="167" t="str">
        <f>CONCATENATE(cislostavby," ",nazevstavby)</f>
        <v xml:space="preserve"> Sběrný dvůr odpadu - Jedovnice, Stavba</v>
      </c>
      <c r="D3" s="168"/>
      <c r="E3" s="169"/>
      <c r="F3" s="170">
        <f>Rekapitulace!H1</f>
        <v>0</v>
      </c>
      <c r="G3" s="171"/>
    </row>
    <row r="4" spans="1:104" ht="15.75" thickBot="1" x14ac:dyDescent="0.25">
      <c r="A4" s="197" t="s">
        <v>1</v>
      </c>
      <c r="B4" s="198"/>
      <c r="C4" s="172" t="str">
        <f>CONCATENATE(cisloobjektu," ",nazevobjektu)</f>
        <v xml:space="preserve"> So-06 - připojení na NN</v>
      </c>
      <c r="D4" s="173"/>
      <c r="E4" s="199"/>
      <c r="F4" s="199"/>
      <c r="G4" s="200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203" t="s">
        <v>76</v>
      </c>
      <c r="G6" s="204"/>
    </row>
    <row r="7" spans="1:104" x14ac:dyDescent="0.2">
      <c r="A7" s="134" t="s">
        <v>65</v>
      </c>
      <c r="B7" s="135" t="s">
        <v>69</v>
      </c>
      <c r="C7" s="136" t="s">
        <v>70</v>
      </c>
      <c r="D7" s="137"/>
      <c r="E7" s="176"/>
      <c r="F7" s="205"/>
      <c r="G7" s="206"/>
      <c r="H7" s="140"/>
      <c r="I7" s="140"/>
      <c r="O7" s="141">
        <v>1</v>
      </c>
    </row>
    <row r="8" spans="1:104" ht="22.5" x14ac:dyDescent="0.2">
      <c r="A8" s="164">
        <v>1</v>
      </c>
      <c r="B8" s="165" t="s">
        <v>71</v>
      </c>
      <c r="C8" s="142" t="s">
        <v>77</v>
      </c>
      <c r="D8" s="143" t="s">
        <v>72</v>
      </c>
      <c r="E8" s="177">
        <v>175</v>
      </c>
      <c r="F8" s="207" t="s">
        <v>78</v>
      </c>
      <c r="G8" s="208" t="e">
        <f>E8*F8</f>
        <v>#VALUE!</v>
      </c>
      <c r="O8" s="141">
        <v>2</v>
      </c>
      <c r="AA8" s="121">
        <v>12</v>
      </c>
      <c r="AB8" s="121">
        <v>0</v>
      </c>
      <c r="AC8" s="121">
        <v>1</v>
      </c>
      <c r="AZ8" s="121">
        <v>4</v>
      </c>
      <c r="BA8" s="121">
        <f>IF(AZ8=1,G8,0)</f>
        <v>0</v>
      </c>
      <c r="BB8" s="121">
        <f>IF(AZ8=2,G8,0)</f>
        <v>0</v>
      </c>
      <c r="BC8" s="121">
        <f>IF(AZ8=3,G8,0)</f>
        <v>0</v>
      </c>
      <c r="BD8" s="121" t="e">
        <f>IF(AZ8=4,G8,0)</f>
        <v>#VALUE!</v>
      </c>
      <c r="BE8" s="121">
        <f>IF(AZ8=5,G8,0)</f>
        <v>0</v>
      </c>
      <c r="CZ8" s="121">
        <v>0.14124999999999999</v>
      </c>
    </row>
    <row r="9" spans="1:104" x14ac:dyDescent="0.2">
      <c r="A9" s="146"/>
      <c r="B9" s="147" t="s">
        <v>66</v>
      </c>
      <c r="C9" s="148" t="str">
        <f>CONCATENATE(B7," ",C7)</f>
        <v>M21 Elektromontáže</v>
      </c>
      <c r="D9" s="146"/>
      <c r="E9" s="178"/>
      <c r="F9" s="201"/>
      <c r="G9" s="202" t="e">
        <f>SUM(G7:G8)</f>
        <v>#VALUE!</v>
      </c>
      <c r="O9" s="141">
        <v>4</v>
      </c>
      <c r="BA9" s="151">
        <f>SUM(BA7:BA8)</f>
        <v>0</v>
      </c>
      <c r="BB9" s="151">
        <f>SUM(BB7:BB8)</f>
        <v>0</v>
      </c>
      <c r="BC9" s="151">
        <f>SUM(BC7:BC8)</f>
        <v>0</v>
      </c>
      <c r="BD9" s="151" t="e">
        <f>SUM(BD7:BD8)</f>
        <v>#VALUE!</v>
      </c>
      <c r="BE9" s="151">
        <f>SUM(BE7:BE8)</f>
        <v>0</v>
      </c>
    </row>
    <row r="10" spans="1:104" x14ac:dyDescent="0.2">
      <c r="A10" s="122"/>
      <c r="B10" s="122"/>
      <c r="C10" s="122"/>
      <c r="D10" s="122"/>
      <c r="E10" s="122"/>
      <c r="F10" s="122"/>
      <c r="G10" s="122"/>
    </row>
    <row r="11" spans="1:104" x14ac:dyDescent="0.2">
      <c r="E11" s="121"/>
    </row>
    <row r="12" spans="1:104" x14ac:dyDescent="0.2">
      <c r="E12" s="121"/>
    </row>
    <row r="13" spans="1:104" x14ac:dyDescent="0.2">
      <c r="E13" s="121"/>
    </row>
    <row r="14" spans="1:104" x14ac:dyDescent="0.2">
      <c r="E14" s="121"/>
    </row>
    <row r="15" spans="1:104" x14ac:dyDescent="0.2">
      <c r="E15" s="121"/>
    </row>
    <row r="16" spans="1:104" x14ac:dyDescent="0.2">
      <c r="E16" s="121"/>
    </row>
    <row r="17" spans="5:5" x14ac:dyDescent="0.2">
      <c r="E17" s="121"/>
    </row>
    <row r="18" spans="5:5" x14ac:dyDescent="0.2">
      <c r="E18" s="121"/>
    </row>
    <row r="19" spans="5:5" x14ac:dyDescent="0.2">
      <c r="E19" s="121"/>
    </row>
    <row r="20" spans="5:5" x14ac:dyDescent="0.2">
      <c r="E20" s="121"/>
    </row>
    <row r="21" spans="5:5" x14ac:dyDescent="0.2">
      <c r="E21" s="121"/>
    </row>
    <row r="22" spans="5:5" x14ac:dyDescent="0.2">
      <c r="E22" s="121"/>
    </row>
    <row r="23" spans="5:5" x14ac:dyDescent="0.2">
      <c r="E23" s="121"/>
    </row>
    <row r="24" spans="5:5" x14ac:dyDescent="0.2">
      <c r="E24" s="121"/>
    </row>
    <row r="25" spans="5:5" x14ac:dyDescent="0.2">
      <c r="E25" s="121"/>
    </row>
    <row r="26" spans="5:5" x14ac:dyDescent="0.2">
      <c r="E26" s="121"/>
    </row>
    <row r="27" spans="5:5" x14ac:dyDescent="0.2">
      <c r="E27" s="121"/>
    </row>
    <row r="28" spans="5:5" x14ac:dyDescent="0.2">
      <c r="E28" s="121"/>
    </row>
    <row r="29" spans="5:5" x14ac:dyDescent="0.2">
      <c r="E29" s="121"/>
    </row>
    <row r="30" spans="5:5" x14ac:dyDescent="0.2">
      <c r="E30" s="121"/>
    </row>
    <row r="31" spans="5:5" x14ac:dyDescent="0.2">
      <c r="E31" s="121"/>
    </row>
    <row r="32" spans="5:5" x14ac:dyDescent="0.2">
      <c r="E32" s="121"/>
    </row>
    <row r="33" spans="1:7" x14ac:dyDescent="0.2">
      <c r="A33" s="152"/>
      <c r="B33" s="152"/>
      <c r="C33" s="152"/>
      <c r="D33" s="152"/>
      <c r="E33" s="152"/>
      <c r="F33" s="152"/>
      <c r="G33" s="152"/>
    </row>
    <row r="34" spans="1:7" x14ac:dyDescent="0.2">
      <c r="A34" s="152"/>
      <c r="B34" s="152"/>
      <c r="C34" s="152"/>
      <c r="D34" s="152"/>
      <c r="E34" s="152"/>
      <c r="F34" s="152"/>
      <c r="G34" s="152"/>
    </row>
    <row r="35" spans="1:7" x14ac:dyDescent="0.2">
      <c r="A35" s="152"/>
      <c r="B35" s="152"/>
      <c r="C35" s="152"/>
      <c r="D35" s="152"/>
      <c r="E35" s="152"/>
      <c r="F35" s="152"/>
      <c r="G35" s="152"/>
    </row>
    <row r="36" spans="1:7" x14ac:dyDescent="0.2">
      <c r="A36" s="152"/>
      <c r="B36" s="152"/>
      <c r="C36" s="152"/>
      <c r="D36" s="152"/>
      <c r="E36" s="152"/>
      <c r="F36" s="152"/>
      <c r="G36" s="152"/>
    </row>
    <row r="37" spans="1:7" x14ac:dyDescent="0.2">
      <c r="E37" s="121"/>
    </row>
    <row r="38" spans="1:7" x14ac:dyDescent="0.2">
      <c r="E38" s="121"/>
    </row>
    <row r="39" spans="1:7" x14ac:dyDescent="0.2">
      <c r="E39" s="121"/>
    </row>
    <row r="40" spans="1:7" x14ac:dyDescent="0.2">
      <c r="E40" s="121"/>
    </row>
    <row r="41" spans="1:7" x14ac:dyDescent="0.2">
      <c r="E41" s="121"/>
    </row>
    <row r="42" spans="1:7" x14ac:dyDescent="0.2">
      <c r="E42" s="121"/>
    </row>
    <row r="43" spans="1:7" x14ac:dyDescent="0.2">
      <c r="E43" s="121"/>
    </row>
    <row r="44" spans="1:7" x14ac:dyDescent="0.2">
      <c r="E44" s="121"/>
    </row>
    <row r="45" spans="1:7" x14ac:dyDescent="0.2">
      <c r="E45" s="121"/>
    </row>
    <row r="46" spans="1:7" x14ac:dyDescent="0.2">
      <c r="E46" s="121"/>
    </row>
    <row r="47" spans="1:7" x14ac:dyDescent="0.2">
      <c r="E47" s="121"/>
    </row>
    <row r="48" spans="1:7" x14ac:dyDescent="0.2">
      <c r="E48" s="121"/>
    </row>
    <row r="49" spans="5:5" x14ac:dyDescent="0.2">
      <c r="E49" s="121"/>
    </row>
    <row r="50" spans="5:5" x14ac:dyDescent="0.2">
      <c r="E50" s="121"/>
    </row>
    <row r="51" spans="5:5" x14ac:dyDescent="0.2">
      <c r="E51" s="121"/>
    </row>
    <row r="52" spans="5:5" x14ac:dyDescent="0.2">
      <c r="E52" s="121"/>
    </row>
    <row r="53" spans="5:5" x14ac:dyDescent="0.2">
      <c r="E53" s="121"/>
    </row>
    <row r="54" spans="5:5" x14ac:dyDescent="0.2">
      <c r="E54" s="121"/>
    </row>
    <row r="55" spans="5:5" x14ac:dyDescent="0.2">
      <c r="E55" s="121"/>
    </row>
    <row r="56" spans="5:5" x14ac:dyDescent="0.2">
      <c r="E56" s="121"/>
    </row>
    <row r="57" spans="5:5" x14ac:dyDescent="0.2">
      <c r="E57" s="121"/>
    </row>
    <row r="58" spans="5:5" x14ac:dyDescent="0.2">
      <c r="E58" s="121"/>
    </row>
    <row r="59" spans="5:5" x14ac:dyDescent="0.2">
      <c r="E59" s="121"/>
    </row>
    <row r="60" spans="5:5" x14ac:dyDescent="0.2">
      <c r="E60" s="121"/>
    </row>
    <row r="61" spans="5:5" x14ac:dyDescent="0.2">
      <c r="E61" s="121"/>
    </row>
    <row r="62" spans="5:5" x14ac:dyDescent="0.2">
      <c r="E62" s="121"/>
    </row>
    <row r="63" spans="5:5" x14ac:dyDescent="0.2">
      <c r="E63" s="121"/>
    </row>
    <row r="64" spans="5:5" x14ac:dyDescent="0.2">
      <c r="E64" s="121"/>
    </row>
    <row r="65" spans="1:7" x14ac:dyDescent="0.2">
      <c r="E65" s="121"/>
    </row>
    <row r="66" spans="1:7" x14ac:dyDescent="0.2">
      <c r="E66" s="121"/>
    </row>
    <row r="67" spans="1:7" x14ac:dyDescent="0.2">
      <c r="E67" s="121"/>
    </row>
    <row r="68" spans="1:7" x14ac:dyDescent="0.2">
      <c r="A68" s="153"/>
      <c r="B68" s="153"/>
    </row>
    <row r="69" spans="1:7" x14ac:dyDescent="0.2">
      <c r="A69" s="152"/>
      <c r="B69" s="152"/>
      <c r="C69" s="155"/>
      <c r="D69" s="155"/>
      <c r="E69" s="156"/>
      <c r="F69" s="155"/>
      <c r="G69" s="157"/>
    </row>
    <row r="70" spans="1:7" x14ac:dyDescent="0.2">
      <c r="A70" s="158"/>
      <c r="B70" s="158"/>
      <c r="C70" s="152"/>
      <c r="D70" s="152"/>
      <c r="E70" s="159"/>
      <c r="F70" s="152"/>
      <c r="G70" s="152"/>
    </row>
    <row r="71" spans="1:7" x14ac:dyDescent="0.2">
      <c r="A71" s="152"/>
      <c r="B71" s="152"/>
      <c r="C71" s="152"/>
      <c r="D71" s="152"/>
      <c r="E71" s="159"/>
      <c r="F71" s="152"/>
      <c r="G71" s="152"/>
    </row>
    <row r="72" spans="1:7" x14ac:dyDescent="0.2">
      <c r="A72" s="152"/>
      <c r="B72" s="152"/>
      <c r="C72" s="152"/>
      <c r="D72" s="152"/>
      <c r="E72" s="159"/>
      <c r="F72" s="152"/>
      <c r="G72" s="152"/>
    </row>
    <row r="73" spans="1:7" x14ac:dyDescent="0.2">
      <c r="A73" s="152"/>
      <c r="B73" s="152"/>
      <c r="C73" s="152"/>
      <c r="D73" s="152"/>
      <c r="E73" s="159"/>
      <c r="F73" s="152"/>
      <c r="G73" s="152"/>
    </row>
    <row r="74" spans="1:7" x14ac:dyDescent="0.2">
      <c r="A74" s="152"/>
      <c r="B74" s="152"/>
      <c r="C74" s="152"/>
      <c r="D74" s="152"/>
      <c r="E74" s="159"/>
      <c r="F74" s="152"/>
      <c r="G74" s="152"/>
    </row>
    <row r="75" spans="1:7" x14ac:dyDescent="0.2">
      <c r="A75" s="152"/>
      <c r="B75" s="152"/>
      <c r="C75" s="152"/>
      <c r="D75" s="152"/>
      <c r="E75" s="159"/>
      <c r="F75" s="152"/>
      <c r="G75" s="152"/>
    </row>
    <row r="76" spans="1:7" x14ac:dyDescent="0.2">
      <c r="A76" s="152"/>
      <c r="B76" s="152"/>
      <c r="C76" s="152"/>
      <c r="D76" s="152"/>
      <c r="E76" s="159"/>
      <c r="F76" s="152"/>
      <c r="G76" s="152"/>
    </row>
    <row r="77" spans="1:7" x14ac:dyDescent="0.2">
      <c r="A77" s="152"/>
      <c r="B77" s="152"/>
      <c r="C77" s="152"/>
      <c r="D77" s="152"/>
      <c r="E77" s="159"/>
      <c r="F77" s="152"/>
      <c r="G77" s="152"/>
    </row>
    <row r="78" spans="1:7" x14ac:dyDescent="0.2">
      <c r="A78" s="152"/>
      <c r="B78" s="152"/>
      <c r="C78" s="152"/>
      <c r="D78" s="152"/>
      <c r="E78" s="159"/>
      <c r="F78" s="152"/>
      <c r="G78" s="152"/>
    </row>
    <row r="79" spans="1:7" x14ac:dyDescent="0.2">
      <c r="A79" s="152"/>
      <c r="B79" s="152"/>
      <c r="C79" s="152"/>
      <c r="D79" s="152"/>
      <c r="E79" s="159"/>
      <c r="F79" s="152"/>
      <c r="G79" s="152"/>
    </row>
    <row r="80" spans="1:7" x14ac:dyDescent="0.2">
      <c r="A80" s="152"/>
      <c r="B80" s="152"/>
      <c r="C80" s="152"/>
      <c r="D80" s="152"/>
      <c r="E80" s="159"/>
      <c r="F80" s="152"/>
      <c r="G80" s="152"/>
    </row>
    <row r="81" spans="1:7" x14ac:dyDescent="0.2">
      <c r="A81" s="152"/>
      <c r="B81" s="152"/>
      <c r="C81" s="152"/>
      <c r="D81" s="152"/>
      <c r="E81" s="159"/>
      <c r="F81" s="152"/>
      <c r="G81" s="152"/>
    </row>
    <row r="82" spans="1:7" x14ac:dyDescent="0.2">
      <c r="A82" s="152"/>
      <c r="B82" s="152"/>
      <c r="C82" s="152"/>
      <c r="D82" s="152"/>
      <c r="E82" s="159"/>
      <c r="F82" s="152"/>
      <c r="G82" s="152"/>
    </row>
  </sheetData>
  <mergeCells count="8">
    <mergeCell ref="F8:G8"/>
    <mergeCell ref="F9:G9"/>
    <mergeCell ref="A1:G1"/>
    <mergeCell ref="A3:B3"/>
    <mergeCell ref="A4:B4"/>
    <mergeCell ref="E4:G4"/>
    <mergeCell ref="F6:G6"/>
    <mergeCell ref="F7:G7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Krycí list</vt:lpstr>
      <vt:lpstr>Rekapitulace</vt:lpstr>
      <vt:lpstr>Soupis prací</vt:lpstr>
      <vt:lpstr>VV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'Soupis prací'!Názvy_tisku</vt:lpstr>
      <vt:lpstr>VV!Názvy_tisku</vt:lpstr>
      <vt:lpstr>Objednatel</vt:lpstr>
      <vt:lpstr>'Krycí list'!Oblast_tisku</vt:lpstr>
      <vt:lpstr>Rekapitulace!Oblast_tisku</vt:lpstr>
      <vt:lpstr>'Soupis prací'!Oblast_tisku</vt:lpstr>
      <vt:lpstr>VV!Oblast_tisku</vt:lpstr>
      <vt:lpstr>PocetMJ</vt:lpstr>
      <vt:lpstr>Poznamka</vt:lpstr>
      <vt:lpstr>Projektant</vt:lpstr>
      <vt:lpstr>PSV</vt:lpstr>
      <vt:lpstr>VV!SloupecCC</vt:lpstr>
      <vt:lpstr>SloupecCC</vt:lpstr>
      <vt:lpstr>VV!SloupecCisloPol</vt:lpstr>
      <vt:lpstr>SloupecCisloPol</vt:lpstr>
      <vt:lpstr>VV!SloupecJC</vt:lpstr>
      <vt:lpstr>SloupecJC</vt:lpstr>
      <vt:lpstr>VV!SloupecMJ</vt:lpstr>
      <vt:lpstr>SloupecMJ</vt:lpstr>
      <vt:lpstr>VV!SloupecMnozstvi</vt:lpstr>
      <vt:lpstr>SloupecMnozstvi</vt:lpstr>
      <vt:lpstr>VV!SloupecNazPol</vt:lpstr>
      <vt:lpstr>SloupecNazPol</vt:lpstr>
      <vt:lpstr>VV!SloupecPC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PC3</cp:lastModifiedBy>
  <dcterms:created xsi:type="dcterms:W3CDTF">2013-01-10T10:31:40Z</dcterms:created>
  <dcterms:modified xsi:type="dcterms:W3CDTF">2013-03-07T08:53:41Z</dcterms:modified>
</cp:coreProperties>
</file>